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01"/>
  <workbookPr codeName="ThisWorkbook" defaultThemeVersion="124226"/>
  <mc:AlternateContent xmlns:mc="http://schemas.openxmlformats.org/markup-compatibility/2006">
    <mc:Choice Requires="x15">
      <x15ac:absPath xmlns:x15ac="http://schemas.microsoft.com/office/spreadsheetml/2010/11/ac" url="D:\OCS\OCS_Upload\"/>
    </mc:Choice>
  </mc:AlternateContent>
  <xr:revisionPtr revIDLastSave="0" documentId="13_ncr:1_{960DDD35-1BF1-4124-92D3-D8B6A51FB343}" xr6:coauthVersionLast="45" xr6:coauthVersionMax="45" xr10:uidLastSave="{00000000-0000-0000-0000-000000000000}"/>
  <bookViews>
    <workbookView xWindow="-110" yWindow="-110" windowWidth="19420" windowHeight="10420" activeTab="1" xr2:uid="{00000000-000D-0000-FFFF-FFFF00000000}"/>
  </bookViews>
  <sheets>
    <sheet name="Help" sheetId="5" r:id="rId1"/>
    <sheet name="thread-consumption"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3" l="1"/>
  <c r="K12" i="3"/>
  <c r="K11" i="3"/>
  <c r="K10" i="3"/>
  <c r="E25" i="3" s="1"/>
  <c r="G25" i="3" s="1"/>
  <c r="K9" i="3"/>
  <c r="K8" i="3"/>
  <c r="K7" i="3"/>
  <c r="K5" i="3"/>
  <c r="E16" i="3" s="1"/>
  <c r="G16" i="3" s="1"/>
  <c r="K6" i="3"/>
  <c r="E26" i="3" l="1"/>
  <c r="G26" i="3" s="1"/>
  <c r="E5" i="3"/>
  <c r="G5" i="3" s="1"/>
  <c r="E19" i="3"/>
  <c r="G19" i="3" s="1"/>
  <c r="E22" i="3"/>
  <c r="G22" i="3" s="1"/>
  <c r="E9" i="3"/>
  <c r="G9" i="3" s="1"/>
  <c r="E7" i="3"/>
  <c r="G7" i="3" s="1"/>
  <c r="E18" i="3"/>
  <c r="G18" i="3" s="1"/>
  <c r="E17" i="3"/>
  <c r="G17" i="3" s="1"/>
  <c r="E21" i="3" l="1"/>
  <c r="G21" i="3" s="1"/>
  <c r="E20" i="3"/>
  <c r="G20" i="3" s="1"/>
  <c r="E10" i="3" l="1"/>
  <c r="G10" i="3" s="1"/>
  <c r="E15" i="3"/>
  <c r="G15" i="3" s="1"/>
  <c r="E11" i="3"/>
  <c r="G11" i="3" s="1"/>
  <c r="E14" i="3"/>
  <c r="G14" i="3" s="1"/>
  <c r="E13" i="3"/>
  <c r="G13" i="3" s="1"/>
  <c r="E12" i="3"/>
  <c r="G12" i="3" s="1"/>
  <c r="E8" i="3" l="1"/>
  <c r="G8" i="3" s="1"/>
  <c r="E6" i="3"/>
  <c r="G6" i="3" s="1"/>
  <c r="E24" i="3"/>
  <c r="G24" i="3" s="1"/>
  <c r="E23" i="3" l="1"/>
  <c r="G23" i="3" s="1"/>
  <c r="G27" i="3" s="1"/>
  <c r="G2" i="3" s="1"/>
</calcChain>
</file>

<file path=xl/sharedStrings.xml><?xml version="1.0" encoding="utf-8"?>
<sst xmlns="http://schemas.openxmlformats.org/spreadsheetml/2006/main" count="107" uniqueCount="72">
  <si>
    <t>Coats</t>
  </si>
  <si>
    <t>Stitch type</t>
  </si>
  <si>
    <t>401 Chainstitch</t>
  </si>
  <si>
    <t>301 Lockstitch</t>
  </si>
  <si>
    <t>503 Overlock (2 thread)</t>
  </si>
  <si>
    <t>504 Overlock(3 thread)</t>
  </si>
  <si>
    <t>515 Safetystitch (4 thread)</t>
  </si>
  <si>
    <t>516 Safetystitch(5 thread)</t>
  </si>
  <si>
    <t>602 Coverstitch(4 thread)</t>
  </si>
  <si>
    <t>605 Coverstitch(5thread)</t>
  </si>
  <si>
    <t>406 Coverstitch(3 thread)</t>
  </si>
  <si>
    <t>Seq. No.</t>
  </si>
  <si>
    <t>Operations name</t>
  </si>
  <si>
    <t>Ratio</t>
  </si>
  <si>
    <t>A&amp;F-1</t>
  </si>
  <si>
    <t>A&amp;F-2</t>
  </si>
  <si>
    <t>Other</t>
  </si>
  <si>
    <t>Table 2: Choose thread ratio source</t>
  </si>
  <si>
    <t xml:space="preserve">Style </t>
  </si>
  <si>
    <t>Buyer</t>
  </si>
  <si>
    <t>Seam length (cm)</t>
  </si>
  <si>
    <t>Estimated thread consumption (cm)</t>
  </si>
  <si>
    <t>Thread consumption (in meters)</t>
  </si>
  <si>
    <t>Table:3 Thread ratio sources</t>
  </si>
  <si>
    <t>ABC</t>
  </si>
  <si>
    <t>XYZ</t>
  </si>
  <si>
    <t>Total Thread consumption (in cm)</t>
  </si>
  <si>
    <t>Operation-1</t>
  </si>
  <si>
    <t>Operation-2</t>
  </si>
  <si>
    <t>Operation-3</t>
  </si>
  <si>
    <t>Operation-4</t>
  </si>
  <si>
    <t>Operation-5</t>
  </si>
  <si>
    <t>Operation-6</t>
  </si>
  <si>
    <t>Operation-7</t>
  </si>
  <si>
    <t>Operation-8</t>
  </si>
  <si>
    <t>Operation-9</t>
  </si>
  <si>
    <t>Operation-10</t>
  </si>
  <si>
    <t>Operation-11</t>
  </si>
  <si>
    <t>Operation-12</t>
  </si>
  <si>
    <t>Operation-13</t>
  </si>
  <si>
    <t>Operation-14</t>
  </si>
  <si>
    <t>Operation-15</t>
  </si>
  <si>
    <t>Operation-16</t>
  </si>
  <si>
    <t>Operation-17</t>
  </si>
  <si>
    <t>Operation-18</t>
  </si>
  <si>
    <t>Operation-19</t>
  </si>
  <si>
    <t>Wastage%</t>
  </si>
  <si>
    <t>Step-1</t>
  </si>
  <si>
    <t>Step-2</t>
  </si>
  <si>
    <t xml:space="preserve">In table 3 add your own thread factors (ratio) machine wise. </t>
  </si>
  <si>
    <t>Step -3</t>
  </si>
  <si>
    <t>If you don't have your own ratio use from existing ratios. (Coats, A&amp;F-1, and A&amp;F-2)</t>
  </si>
  <si>
    <t>Fill the Template (Cells those are not colored)</t>
  </si>
  <si>
    <t>Enter operation name, seam length in cm</t>
  </si>
  <si>
    <t>Select stitch type from the list (Dropdown list given). You could not add other vaules</t>
  </si>
  <si>
    <t>Operation-20</t>
  </si>
  <si>
    <t>This template is developed by Online Clothing Study</t>
  </si>
  <si>
    <t>Tips</t>
  </si>
  <si>
    <t>if you have operations more than rows provided in the template, club seam length of same stitch type and enter in single row</t>
  </si>
  <si>
    <t>Don't delete any part of the template sheet</t>
  </si>
  <si>
    <t>If find any error you can contact us</t>
  </si>
  <si>
    <t>A&amp;F-1: Use this numbers for light-weight fabric or long stitch length</t>
  </si>
  <si>
    <t>A&amp;F-2: Use this numbers for heavy-weight fabric or short stitch length</t>
  </si>
  <si>
    <t>Your ratio</t>
  </si>
  <si>
    <t>Visit www.onlineclothingstudy.com</t>
  </si>
  <si>
    <t/>
  </si>
  <si>
    <t>This template is developed by Online Clothing Study (updated: Aug-08-2020)</t>
  </si>
  <si>
    <t>In table 2 select thread ratio source (Cell K4). To viw this table go to right side of the sheet (Column M). 
As different sources provide different thread consumption ratios. You have to choose one from the list (Dropdown menu)</t>
  </si>
  <si>
    <t>If you have your own thread consumption ratio you can use that in Column Q.</t>
  </si>
  <si>
    <t>Enter Style, Buyer and Wastage ratio (5-15%) on Cell=G3</t>
  </si>
  <si>
    <t>Thread Consumption Calculation Template by OCS</t>
  </si>
  <si>
    <t>Seam length in cms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</si>
</sst>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0">
    <xf numFmtId="0" fontId="0" fillId="0" borderId="0" xfId="0"/>
    <xf numFmtId="0" fontId="0" fillId="0" borderId="0" xfId="0" applyAlignment="1">
      <alignment wrapText="1"/>
    </xf>
    <xf numFmtId="0" fontId="1" fillId="0" borderId="0" xfId="0" applyFont="1"/>
    <xf numFmtId="0" fontId="1" fillId="2" borderId="1" xfId="0" applyFont="1" applyFill="1" applyBorder="1" applyProtection="1">
      <protection hidden="1"/>
    </xf>
    <xf numFmtId="0" fontId="0" fillId="6" borderId="1" xfId="0" applyFont="1" applyFill="1" applyBorder="1" applyProtection="1">
      <protection hidden="1"/>
    </xf>
    <xf numFmtId="0" fontId="1" fillId="2" borderId="1" xfId="0" applyFont="1" applyFill="1" applyBorder="1" applyAlignment="1" applyProtection="1">
      <alignment horizontal="center" vertical="center"/>
      <protection hidden="1"/>
    </xf>
    <xf numFmtId="0" fontId="0" fillId="5" borderId="0" xfId="0" applyFont="1" applyFill="1" applyProtection="1">
      <protection hidden="1"/>
    </xf>
    <xf numFmtId="0" fontId="0" fillId="5" borderId="0" xfId="0" applyFont="1" applyFill="1" applyProtection="1">
      <protection locked="0"/>
    </xf>
    <xf numFmtId="0" fontId="0" fillId="0" borderId="0" xfId="0" applyFont="1" applyProtection="1">
      <protection locked="0"/>
    </xf>
    <xf numFmtId="0" fontId="0" fillId="3" borderId="1" xfId="0" applyFont="1" applyFill="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3" borderId="4" xfId="0" applyFont="1" applyFill="1" applyBorder="1" applyAlignment="1" applyProtection="1">
      <alignment horizontal="center" vertical="center" wrapText="1"/>
      <protection locked="0"/>
    </xf>
    <xf numFmtId="0" fontId="0" fillId="3" borderId="5" xfId="0" applyFont="1" applyFill="1" applyBorder="1" applyAlignment="1" applyProtection="1">
      <alignment horizontal="center" vertical="center" wrapText="1"/>
      <protection locked="0"/>
    </xf>
    <xf numFmtId="0" fontId="0" fillId="5" borderId="0" xfId="0" applyFont="1" applyFill="1" applyAlignment="1" applyProtection="1">
      <alignment wrapText="1"/>
      <protection locked="0"/>
    </xf>
    <xf numFmtId="0" fontId="0" fillId="0" borderId="0" xfId="0" applyFont="1" applyAlignment="1" applyProtection="1">
      <alignment wrapText="1"/>
      <protection locked="0"/>
    </xf>
    <xf numFmtId="0" fontId="0" fillId="4" borderId="1" xfId="0" applyFont="1" applyFill="1" applyBorder="1" applyAlignment="1" applyProtection="1">
      <alignment horizont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9" fontId="0" fillId="0" borderId="1" xfId="0" applyNumberFormat="1" applyFont="1" applyBorder="1" applyAlignment="1" applyProtection="1">
      <alignment horizontal="center" vertical="center"/>
      <protection locked="0"/>
    </xf>
    <xf numFmtId="0" fontId="1" fillId="0" borderId="0" xfId="0" applyFont="1" applyProtection="1">
      <protection locked="0"/>
    </xf>
    <xf numFmtId="0" fontId="0" fillId="4" borderId="1" xfId="0" applyFont="1" applyFill="1" applyBorder="1" applyProtection="1">
      <protection locked="0"/>
    </xf>
    <xf numFmtId="0" fontId="2" fillId="4" borderId="1" xfId="0" applyFont="1" applyFill="1" applyBorder="1" applyAlignment="1" applyProtection="1">
      <alignment wrapText="1"/>
      <protection locked="0"/>
    </xf>
    <xf numFmtId="0" fontId="0" fillId="4" borderId="1" xfId="0" applyFill="1" applyBorder="1" applyAlignment="1" applyProtection="1">
      <alignment wrapText="1"/>
      <protection locked="0"/>
    </xf>
    <xf numFmtId="0" fontId="1" fillId="3" borderId="1"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0" fillId="4" borderId="1" xfId="0" applyFont="1" applyFill="1" applyBorder="1" applyAlignment="1" applyProtection="1">
      <alignment wrapText="1"/>
      <protection locked="0"/>
    </xf>
    <xf numFmtId="0" fontId="0" fillId="0" borderId="1" xfId="0" applyFont="1" applyBorder="1" applyProtection="1">
      <protection locked="0"/>
    </xf>
    <xf numFmtId="0" fontId="0" fillId="0" borderId="1" xfId="0" applyFont="1" applyFill="1" applyBorder="1" applyProtection="1">
      <protection locked="0"/>
    </xf>
    <xf numFmtId="0" fontId="0" fillId="2" borderId="1" xfId="0" applyFill="1" applyBorder="1" applyAlignment="1" applyProtection="1">
      <alignment horizontal="left"/>
      <protection locked="0"/>
    </xf>
    <xf numFmtId="0" fontId="1" fillId="2" borderId="4"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5" xfId="0" applyFont="1" applyFill="1" applyBorder="1" applyAlignment="1" applyProtection="1">
      <alignment horizontal="center"/>
      <protection locked="0"/>
    </xf>
    <xf numFmtId="0" fontId="0" fillId="4" borderId="0" xfId="0" applyFont="1" applyFill="1" applyAlignment="1" applyProtection="1">
      <alignment horizontal="center"/>
      <protection locked="0"/>
    </xf>
    <xf numFmtId="0" fontId="0" fillId="5" borderId="0" xfId="0" applyFill="1" applyProtection="1">
      <protection locked="0"/>
    </xf>
    <xf numFmtId="0" fontId="0" fillId="5" borderId="0" xfId="0" applyFill="1" applyAlignment="1" applyProtection="1">
      <alignment horizontal="center"/>
      <protection locked="0"/>
    </xf>
    <xf numFmtId="0" fontId="0" fillId="5" borderId="0" xfId="0" applyFont="1" applyFill="1" applyAlignment="1" applyProtection="1">
      <alignment horizontal="center"/>
      <protection locked="0"/>
    </xf>
    <xf numFmtId="0" fontId="3" fillId="7" borderId="2" xfId="0" applyFont="1" applyFill="1" applyBorder="1" applyAlignment="1" applyProtection="1">
      <alignment horizontal="center" vertical="center"/>
      <protection hidden="1"/>
    </xf>
    <xf numFmtId="0" fontId="0" fillId="4" borderId="1" xfId="0" applyFont="1" applyFill="1" applyBorder="1" applyAlignment="1" applyProtection="1">
      <alignment wrapText="1"/>
      <protection hidden="1"/>
    </xf>
    <xf numFmtId="0" fontId="0" fillId="0" borderId="1" xfId="0" applyFont="1" applyFill="1" applyBorder="1" applyProtection="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www.onlineclothingstudy.com/" TargetMode="External"/><Relationship Id="rId1" Type="http://schemas.openxmlformats.org/officeDocument/2006/relationships/hyperlink" Target="http://www.onlineclothingstudy.com/p/contact-us.html"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onlineclothingstudy.com/" TargetMode="External"/></Relationships>
</file>

<file path=xl/drawings/drawing1.xml><?xml version="1.0" encoding="utf-8"?>
<xdr:wsDr xmlns:xdr="http://schemas.openxmlformats.org/drawingml/2006/spreadsheetDrawing" xmlns:a="http://schemas.openxmlformats.org/drawingml/2006/main">
  <xdr:twoCellAnchor>
    <xdr:from>
      <xdr:col>1</xdr:col>
      <xdr:colOff>1428750</xdr:colOff>
      <xdr:row>15</xdr:row>
      <xdr:rowOff>28575</xdr:rowOff>
    </xdr:from>
    <xdr:to>
      <xdr:col>1</xdr:col>
      <xdr:colOff>2247900</xdr:colOff>
      <xdr:row>16</xdr:row>
      <xdr:rowOff>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40E191FE-833A-4102-93DD-439FB1AFE0C6}"/>
            </a:ext>
          </a:extLst>
        </xdr:cNvPr>
        <xdr:cNvSpPr/>
      </xdr:nvSpPr>
      <xdr:spPr>
        <a:xfrm>
          <a:off x="2038350" y="3343275"/>
          <a:ext cx="819150" cy="1555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p>
      </xdr:txBody>
    </xdr:sp>
    <xdr:clientData/>
  </xdr:twoCellAnchor>
  <xdr:twoCellAnchor editAs="oneCell">
    <xdr:from>
      <xdr:col>0</xdr:col>
      <xdr:colOff>0</xdr:colOff>
      <xdr:row>21</xdr:row>
      <xdr:rowOff>28575</xdr:rowOff>
    </xdr:from>
    <xdr:to>
      <xdr:col>1</xdr:col>
      <xdr:colOff>1266825</xdr:colOff>
      <xdr:row>25</xdr:row>
      <xdr:rowOff>38100</xdr:rowOff>
    </xdr:to>
    <xdr:pic>
      <xdr:nvPicPr>
        <xdr:cNvPr id="3" name="Picture 21" descr="Online Clothing Study">
          <a:hlinkClick xmlns:r="http://schemas.openxmlformats.org/officeDocument/2006/relationships" r:id="rId2"/>
          <a:extLst>
            <a:ext uri="{FF2B5EF4-FFF2-40B4-BE49-F238E27FC236}">
              <a16:creationId xmlns:a16="http://schemas.microsoft.com/office/drawing/2014/main" id="{AE69FBE9-1C13-42D7-8C20-BE31538D94D4}"/>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0" y="4448175"/>
          <a:ext cx="1876425" cy="7461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30</xdr:row>
      <xdr:rowOff>28575</xdr:rowOff>
    </xdr:from>
    <xdr:to>
      <xdr:col>2</xdr:col>
      <xdr:colOff>257175</xdr:colOff>
      <xdr:row>34</xdr:row>
      <xdr:rowOff>38100</xdr:rowOff>
    </xdr:to>
    <xdr:pic>
      <xdr:nvPicPr>
        <xdr:cNvPr id="2" name="Picture 21" descr="Online Clothing Study">
          <a:hlinkClick xmlns:r="http://schemas.openxmlformats.org/officeDocument/2006/relationships" r:id="rId1"/>
          <a:extLst>
            <a:ext uri="{FF2B5EF4-FFF2-40B4-BE49-F238E27FC236}">
              <a16:creationId xmlns:a16="http://schemas.microsoft.com/office/drawing/2014/main" id="{811517B0-C4F0-401C-8F89-50A14ABF53A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6467475"/>
          <a:ext cx="2003425" cy="7461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E0116-925D-4C96-B491-BB7C23722444}">
  <dimension ref="A1:G26"/>
  <sheetViews>
    <sheetView workbookViewId="0">
      <selection activeCell="B15" sqref="B15"/>
    </sheetView>
  </sheetViews>
  <sheetFormatPr defaultRowHeight="14.5" x14ac:dyDescent="0.35"/>
  <cols>
    <col min="2" max="2" width="90.54296875" bestFit="1" customWidth="1"/>
  </cols>
  <sheetData>
    <row r="1" spans="1:2" ht="43.5" x14ac:dyDescent="0.35">
      <c r="A1" t="s">
        <v>47</v>
      </c>
      <c r="B1" s="1" t="s">
        <v>67</v>
      </c>
    </row>
    <row r="2" spans="1:2" x14ac:dyDescent="0.35">
      <c r="B2" t="s">
        <v>68</v>
      </c>
    </row>
    <row r="4" spans="1:2" x14ac:dyDescent="0.35">
      <c r="A4" t="s">
        <v>48</v>
      </c>
      <c r="B4" t="s">
        <v>49</v>
      </c>
    </row>
    <row r="5" spans="1:2" x14ac:dyDescent="0.35">
      <c r="B5" t="s">
        <v>51</v>
      </c>
    </row>
    <row r="6" spans="1:2" x14ac:dyDescent="0.35">
      <c r="A6" t="s">
        <v>50</v>
      </c>
      <c r="B6" t="s">
        <v>52</v>
      </c>
    </row>
    <row r="7" spans="1:2" x14ac:dyDescent="0.35">
      <c r="B7" t="s">
        <v>69</v>
      </c>
    </row>
    <row r="8" spans="1:2" x14ac:dyDescent="0.35">
      <c r="B8" t="s">
        <v>53</v>
      </c>
    </row>
    <row r="9" spans="1:2" x14ac:dyDescent="0.35">
      <c r="B9" t="s">
        <v>54</v>
      </c>
    </row>
    <row r="13" spans="1:2" x14ac:dyDescent="0.35">
      <c r="B13" s="2" t="s">
        <v>57</v>
      </c>
    </row>
    <row r="14" spans="1:2" ht="29" x14ac:dyDescent="0.35">
      <c r="A14">
        <v>1</v>
      </c>
      <c r="B14" s="1" t="s">
        <v>58</v>
      </c>
    </row>
    <row r="15" spans="1:2" x14ac:dyDescent="0.35">
      <c r="A15">
        <v>2</v>
      </c>
      <c r="B15" t="s">
        <v>59</v>
      </c>
    </row>
    <row r="16" spans="1:2" x14ac:dyDescent="0.35">
      <c r="A16">
        <v>3</v>
      </c>
      <c r="B16" t="s">
        <v>60</v>
      </c>
    </row>
    <row r="20" spans="1:7" x14ac:dyDescent="0.35">
      <c r="A20" s="6"/>
      <c r="B20" s="6"/>
      <c r="C20" s="6"/>
      <c r="D20" s="6"/>
      <c r="E20" s="6"/>
      <c r="F20" s="6"/>
      <c r="G20" s="6"/>
    </row>
    <row r="21" spans="1:7" x14ac:dyDescent="0.35">
      <c r="A21" s="6" t="s">
        <v>56</v>
      </c>
      <c r="B21" s="6"/>
      <c r="C21" s="6"/>
      <c r="D21" s="6"/>
      <c r="E21" s="6"/>
      <c r="F21" s="6"/>
      <c r="G21" s="6"/>
    </row>
    <row r="22" spans="1:7" x14ac:dyDescent="0.35">
      <c r="A22" s="6"/>
      <c r="B22" s="6"/>
      <c r="C22" s="6"/>
      <c r="D22" s="6"/>
      <c r="E22" s="6"/>
      <c r="F22" s="6"/>
      <c r="G22" s="6"/>
    </row>
    <row r="23" spans="1:7" x14ac:dyDescent="0.35">
      <c r="A23" s="6"/>
      <c r="B23" s="6"/>
      <c r="C23" s="6"/>
      <c r="D23" s="6"/>
      <c r="E23" s="6"/>
      <c r="F23" s="6"/>
      <c r="G23" s="6"/>
    </row>
    <row r="24" spans="1:7" x14ac:dyDescent="0.35">
      <c r="A24" s="6"/>
      <c r="B24" s="6"/>
      <c r="C24" s="6"/>
      <c r="D24" s="6"/>
      <c r="E24" s="6"/>
      <c r="F24" s="6"/>
      <c r="G24" s="6"/>
    </row>
    <row r="25" spans="1:7" x14ac:dyDescent="0.35">
      <c r="A25" s="6"/>
      <c r="B25" s="6"/>
      <c r="C25" s="6"/>
      <c r="D25" s="6"/>
      <c r="E25" s="6"/>
      <c r="F25" s="6"/>
      <c r="G25" s="6"/>
    </row>
    <row r="26" spans="1:7" x14ac:dyDescent="0.35">
      <c r="A26" s="6"/>
      <c r="B26" s="6"/>
      <c r="C26" s="6"/>
      <c r="D26" s="6"/>
      <c r="E26" s="6"/>
      <c r="F26" s="6"/>
      <c r="G26" s="6"/>
    </row>
  </sheetData>
  <sheetProtection algorithmName="SHA-512" hashValue="P++FUv7/FC2F/ASFMv/2RKPOz9qK9yoyHwlLibQI2Fbww5gl5qACViZjY7gifDplxk0ZHdiYkK+dVCV1wdOs8g==" saltValue="gMh+rY71DshOLrzWQKWsSQ=="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B6A55-F8F7-4347-AA30-B86194A18FD4}">
  <dimension ref="A1:R46"/>
  <sheetViews>
    <sheetView tabSelected="1" workbookViewId="0">
      <selection activeCell="A9" sqref="A9"/>
    </sheetView>
  </sheetViews>
  <sheetFormatPr defaultColWidth="9.1796875" defaultRowHeight="14.5" x14ac:dyDescent="0.35"/>
  <cols>
    <col min="1" max="1" width="7.1796875" style="8" customWidth="1"/>
    <col min="2" max="2" width="19.1796875" style="8" customWidth="1"/>
    <col min="3" max="3" width="6.81640625" style="8" customWidth="1"/>
    <col min="4" max="4" width="22.453125" style="8" customWidth="1"/>
    <col min="5" max="5" width="8.1796875" style="8" customWidth="1"/>
    <col min="6" max="6" width="11" style="8" bestFit="1" customWidth="1"/>
    <col min="7" max="7" width="14.81640625" style="8" customWidth="1"/>
    <col min="8" max="9" width="12.81640625" style="7" customWidth="1"/>
    <col min="10" max="10" width="24.453125" style="8" bestFit="1" customWidth="1"/>
    <col min="11" max="12" width="9.1796875" style="8"/>
    <col min="13" max="13" width="24.453125" style="8" bestFit="1" customWidth="1"/>
    <col min="14" max="14" width="9.1796875" style="8"/>
    <col min="15" max="16" width="6.453125" style="8" bestFit="1" customWidth="1"/>
    <col min="17" max="17" width="9.54296875" style="8" bestFit="1" customWidth="1"/>
    <col min="18" max="16384" width="9.1796875" style="8"/>
  </cols>
  <sheetData>
    <row r="1" spans="1:18" ht="18" customHeight="1" x14ac:dyDescent="0.35">
      <c r="A1" s="37" t="s">
        <v>70</v>
      </c>
      <c r="B1" s="37"/>
      <c r="C1" s="37"/>
      <c r="D1" s="37"/>
      <c r="E1" s="37"/>
      <c r="F1" s="37"/>
      <c r="G1" s="37"/>
    </row>
    <row r="2" spans="1:18" s="14" customFormat="1" ht="39" customHeight="1" x14ac:dyDescent="0.35">
      <c r="A2" s="9" t="s">
        <v>18</v>
      </c>
      <c r="B2" s="10" t="s">
        <v>24</v>
      </c>
      <c r="C2" s="9" t="s">
        <v>19</v>
      </c>
      <c r="D2" s="10" t="s">
        <v>25</v>
      </c>
      <c r="E2" s="11" t="s">
        <v>22</v>
      </c>
      <c r="F2" s="12"/>
      <c r="G2" s="5">
        <f>(G27/100)+(G27*G3/100)</f>
        <v>511.35299999999995</v>
      </c>
      <c r="H2" s="13"/>
      <c r="I2" s="13"/>
      <c r="L2" s="8"/>
      <c r="M2" s="15" t="s">
        <v>23</v>
      </c>
      <c r="N2" s="15"/>
      <c r="O2" s="15"/>
      <c r="P2" s="15"/>
      <c r="Q2" s="15"/>
      <c r="R2" s="8"/>
    </row>
    <row r="3" spans="1:18" ht="15" customHeight="1" x14ac:dyDescent="0.35">
      <c r="A3" s="10"/>
      <c r="B3" s="10"/>
      <c r="C3" s="10"/>
      <c r="D3" s="10"/>
      <c r="E3" s="16" t="s">
        <v>46</v>
      </c>
      <c r="F3" s="17"/>
      <c r="G3" s="18">
        <v>7.0000000000000007E-2</v>
      </c>
      <c r="J3" s="19" t="s">
        <v>17</v>
      </c>
      <c r="L3" s="14"/>
      <c r="M3" s="20"/>
      <c r="N3" s="20"/>
      <c r="O3" s="21"/>
      <c r="P3" s="21"/>
      <c r="Q3" s="22" t="s">
        <v>63</v>
      </c>
      <c r="R3" s="14"/>
    </row>
    <row r="4" spans="1:18" ht="58" x14ac:dyDescent="0.35">
      <c r="A4" s="23" t="s">
        <v>11</v>
      </c>
      <c r="B4" s="23" t="s">
        <v>12</v>
      </c>
      <c r="C4" s="23" t="s">
        <v>20</v>
      </c>
      <c r="D4" s="23" t="s">
        <v>1</v>
      </c>
      <c r="E4" s="23" t="s">
        <v>13</v>
      </c>
      <c r="F4" s="23" t="s">
        <v>71</v>
      </c>
      <c r="G4" s="23" t="s">
        <v>21</v>
      </c>
      <c r="J4" s="24" t="s">
        <v>1</v>
      </c>
      <c r="K4" s="25" t="s">
        <v>0</v>
      </c>
      <c r="M4" s="38" t="s">
        <v>1</v>
      </c>
      <c r="N4" s="26" t="s">
        <v>0</v>
      </c>
      <c r="O4" s="21" t="s">
        <v>14</v>
      </c>
      <c r="P4" s="26" t="s">
        <v>15</v>
      </c>
      <c r="Q4" s="20" t="s">
        <v>16</v>
      </c>
    </row>
    <row r="5" spans="1:18" x14ac:dyDescent="0.35">
      <c r="A5" s="27">
        <v>1</v>
      </c>
      <c r="B5" s="27" t="s">
        <v>27</v>
      </c>
      <c r="C5" s="27">
        <v>10</v>
      </c>
      <c r="D5" s="27" t="s">
        <v>9</v>
      </c>
      <c r="E5" s="4">
        <f>VLOOKUP(D5,$J$5:$K$13,2,FALSE)</f>
        <v>28</v>
      </c>
      <c r="F5" s="4">
        <v>180</v>
      </c>
      <c r="G5" s="4">
        <f>IFERROR(E5*F5,0)</f>
        <v>5040</v>
      </c>
      <c r="J5" s="4" t="s">
        <v>3</v>
      </c>
      <c r="K5" s="4">
        <f>IF($K$4="Coats",N5,IF($K$4="A&amp;F-1",O5,IF($K$4="A&amp;F-2",P5,Q5)))</f>
        <v>2.5</v>
      </c>
      <c r="M5" s="39" t="s">
        <v>3</v>
      </c>
      <c r="N5" s="28">
        <v>2.5</v>
      </c>
      <c r="O5" s="28">
        <v>3</v>
      </c>
      <c r="P5" s="28">
        <v>4</v>
      </c>
      <c r="Q5" s="28">
        <v>2</v>
      </c>
    </row>
    <row r="6" spans="1:18" x14ac:dyDescent="0.35">
      <c r="A6" s="27">
        <v>2</v>
      </c>
      <c r="B6" s="27" t="s">
        <v>28</v>
      </c>
      <c r="C6" s="27">
        <v>10</v>
      </c>
      <c r="D6" s="27" t="s">
        <v>10</v>
      </c>
      <c r="E6" s="4">
        <f t="shared" ref="E6:E26" si="0">VLOOKUP(D6,$J$5:$K$13,2,FALSE)</f>
        <v>18</v>
      </c>
      <c r="F6" s="4">
        <v>180</v>
      </c>
      <c r="G6" s="4">
        <f t="shared" ref="G6:G26" si="1">IFERROR(E6*F6,0)</f>
        <v>3240</v>
      </c>
      <c r="J6" s="4" t="s">
        <v>2</v>
      </c>
      <c r="K6" s="4">
        <f>IF($K$4="Coats",N6,IF($K$4="A&amp;F-1",O6,IF($K$4="A&amp;F-2",P6,Q6)))</f>
        <v>5.5</v>
      </c>
      <c r="M6" s="39" t="s">
        <v>2</v>
      </c>
      <c r="N6" s="28">
        <v>5.5</v>
      </c>
      <c r="O6" s="28">
        <v>5</v>
      </c>
      <c r="P6" s="28">
        <v>7</v>
      </c>
      <c r="Q6" s="28"/>
    </row>
    <row r="7" spans="1:18" x14ac:dyDescent="0.35">
      <c r="A7" s="27">
        <v>3</v>
      </c>
      <c r="B7" s="27" t="s">
        <v>29</v>
      </c>
      <c r="C7" s="27">
        <v>10</v>
      </c>
      <c r="D7" s="27" t="s">
        <v>3</v>
      </c>
      <c r="E7" s="4">
        <f t="shared" si="0"/>
        <v>2.5</v>
      </c>
      <c r="F7" s="4">
        <v>55</v>
      </c>
      <c r="G7" s="4">
        <f t="shared" si="1"/>
        <v>137.5</v>
      </c>
      <c r="J7" s="4" t="s">
        <v>4</v>
      </c>
      <c r="K7" s="4">
        <f t="shared" ref="K7:K13" si="2">IF($K$4="Coats",N7,IF($K$4="A&amp;F-1",O7,IF($K$4="A&amp;F-2",P7,Q7)))</f>
        <v>12</v>
      </c>
      <c r="M7" s="39" t="s">
        <v>4</v>
      </c>
      <c r="N7" s="28">
        <v>12</v>
      </c>
      <c r="O7" s="28">
        <v>7</v>
      </c>
      <c r="P7" s="28">
        <v>10</v>
      </c>
      <c r="Q7" s="28"/>
    </row>
    <row r="8" spans="1:18" x14ac:dyDescent="0.35">
      <c r="A8" s="27">
        <v>4</v>
      </c>
      <c r="B8" s="27" t="s">
        <v>30</v>
      </c>
      <c r="C8" s="27">
        <v>10</v>
      </c>
      <c r="D8" s="27" t="s">
        <v>10</v>
      </c>
      <c r="E8" s="4">
        <f t="shared" si="0"/>
        <v>18</v>
      </c>
      <c r="F8" s="4">
        <v>180</v>
      </c>
      <c r="G8" s="4">
        <f t="shared" si="1"/>
        <v>3240</v>
      </c>
      <c r="J8" s="4" t="s">
        <v>5</v>
      </c>
      <c r="K8" s="4">
        <f t="shared" si="2"/>
        <v>13</v>
      </c>
      <c r="M8" s="39" t="s">
        <v>5</v>
      </c>
      <c r="N8" s="28">
        <v>13</v>
      </c>
      <c r="O8" s="28">
        <v>12</v>
      </c>
      <c r="P8" s="28">
        <v>16</v>
      </c>
      <c r="Q8" s="28"/>
    </row>
    <row r="9" spans="1:18" x14ac:dyDescent="0.35">
      <c r="A9" s="27">
        <v>5</v>
      </c>
      <c r="B9" s="27" t="s">
        <v>31</v>
      </c>
      <c r="C9" s="27">
        <v>10</v>
      </c>
      <c r="D9" s="27" t="s">
        <v>4</v>
      </c>
      <c r="E9" s="4">
        <f t="shared" si="0"/>
        <v>12</v>
      </c>
      <c r="F9" s="4">
        <v>180</v>
      </c>
      <c r="G9" s="4">
        <f t="shared" si="1"/>
        <v>2160</v>
      </c>
      <c r="J9" s="4" t="s">
        <v>6</v>
      </c>
      <c r="K9" s="4">
        <f t="shared" si="2"/>
        <v>18</v>
      </c>
      <c r="M9" s="39" t="s">
        <v>6</v>
      </c>
      <c r="N9" s="28">
        <v>18</v>
      </c>
      <c r="O9" s="28">
        <v>12</v>
      </c>
      <c r="P9" s="28">
        <v>17</v>
      </c>
      <c r="Q9" s="28"/>
    </row>
    <row r="10" spans="1:18" x14ac:dyDescent="0.35">
      <c r="A10" s="27">
        <v>6</v>
      </c>
      <c r="B10" s="27" t="s">
        <v>32</v>
      </c>
      <c r="C10" s="27">
        <v>10</v>
      </c>
      <c r="D10" s="27" t="s">
        <v>7</v>
      </c>
      <c r="E10" s="4">
        <f t="shared" si="0"/>
        <v>20</v>
      </c>
      <c r="F10" s="4">
        <v>180</v>
      </c>
      <c r="G10" s="4">
        <f t="shared" si="1"/>
        <v>3600</v>
      </c>
      <c r="J10" s="4" t="s">
        <v>7</v>
      </c>
      <c r="K10" s="4">
        <f t="shared" si="2"/>
        <v>20</v>
      </c>
      <c r="M10" s="39" t="s">
        <v>7</v>
      </c>
      <c r="N10" s="28">
        <v>20</v>
      </c>
      <c r="O10" s="28">
        <v>17</v>
      </c>
      <c r="P10" s="28">
        <v>23</v>
      </c>
      <c r="Q10" s="28"/>
    </row>
    <row r="11" spans="1:18" x14ac:dyDescent="0.35">
      <c r="A11" s="27">
        <v>7</v>
      </c>
      <c r="B11" s="27" t="s">
        <v>33</v>
      </c>
      <c r="C11" s="27">
        <v>10</v>
      </c>
      <c r="D11" s="27" t="s">
        <v>7</v>
      </c>
      <c r="E11" s="4">
        <f t="shared" si="0"/>
        <v>20</v>
      </c>
      <c r="F11" s="4">
        <v>180</v>
      </c>
      <c r="G11" s="4">
        <f t="shared" si="1"/>
        <v>3600</v>
      </c>
      <c r="J11" s="4" t="s">
        <v>10</v>
      </c>
      <c r="K11" s="4">
        <f t="shared" si="2"/>
        <v>18</v>
      </c>
      <c r="M11" s="39" t="s">
        <v>10</v>
      </c>
      <c r="N11" s="28">
        <v>18</v>
      </c>
      <c r="O11" s="28"/>
      <c r="P11" s="28"/>
      <c r="Q11" s="28"/>
    </row>
    <row r="12" spans="1:18" x14ac:dyDescent="0.35">
      <c r="A12" s="27">
        <v>8</v>
      </c>
      <c r="B12" s="27" t="s">
        <v>34</v>
      </c>
      <c r="C12" s="27">
        <v>10</v>
      </c>
      <c r="D12" s="27" t="s">
        <v>7</v>
      </c>
      <c r="E12" s="4">
        <f t="shared" si="0"/>
        <v>20</v>
      </c>
      <c r="F12" s="4">
        <v>180</v>
      </c>
      <c r="G12" s="4">
        <f t="shared" si="1"/>
        <v>3600</v>
      </c>
      <c r="J12" s="4" t="s">
        <v>8</v>
      </c>
      <c r="K12" s="4">
        <f t="shared" si="2"/>
        <v>25</v>
      </c>
      <c r="M12" s="39" t="s">
        <v>8</v>
      </c>
      <c r="N12" s="28">
        <v>25</v>
      </c>
      <c r="O12" s="28"/>
      <c r="P12" s="28"/>
      <c r="Q12" s="28"/>
    </row>
    <row r="13" spans="1:18" x14ac:dyDescent="0.35">
      <c r="A13" s="27">
        <v>9</v>
      </c>
      <c r="B13" s="27" t="s">
        <v>35</v>
      </c>
      <c r="C13" s="27">
        <v>10</v>
      </c>
      <c r="D13" s="27" t="s">
        <v>7</v>
      </c>
      <c r="E13" s="4">
        <f t="shared" si="0"/>
        <v>20</v>
      </c>
      <c r="F13" s="4">
        <v>180</v>
      </c>
      <c r="G13" s="4">
        <f t="shared" si="1"/>
        <v>3600</v>
      </c>
      <c r="J13" s="4" t="s">
        <v>9</v>
      </c>
      <c r="K13" s="4">
        <f t="shared" si="2"/>
        <v>28</v>
      </c>
      <c r="M13" s="39" t="s">
        <v>9</v>
      </c>
      <c r="N13" s="28">
        <v>28</v>
      </c>
      <c r="O13" s="28"/>
      <c r="P13" s="28"/>
      <c r="Q13" s="28"/>
    </row>
    <row r="14" spans="1:18" x14ac:dyDescent="0.35">
      <c r="A14" s="27">
        <v>10</v>
      </c>
      <c r="B14" s="27" t="s">
        <v>36</v>
      </c>
      <c r="C14" s="27">
        <v>10</v>
      </c>
      <c r="D14" s="27" t="s">
        <v>7</v>
      </c>
      <c r="E14" s="4">
        <f t="shared" si="0"/>
        <v>20</v>
      </c>
      <c r="F14" s="4">
        <v>200</v>
      </c>
      <c r="G14" s="4">
        <f t="shared" si="1"/>
        <v>4000</v>
      </c>
      <c r="J14" s="7"/>
      <c r="K14" s="7"/>
      <c r="M14" s="28"/>
      <c r="N14" s="28"/>
      <c r="O14" s="28"/>
      <c r="P14" s="28"/>
      <c r="Q14" s="28"/>
    </row>
    <row r="15" spans="1:18" x14ac:dyDescent="0.35">
      <c r="A15" s="27">
        <v>11</v>
      </c>
      <c r="B15" s="27" t="s">
        <v>37</v>
      </c>
      <c r="C15" s="27">
        <v>10</v>
      </c>
      <c r="D15" s="27" t="s">
        <v>7</v>
      </c>
      <c r="E15" s="4">
        <f t="shared" si="0"/>
        <v>20</v>
      </c>
      <c r="F15" s="4">
        <v>200</v>
      </c>
      <c r="G15" s="4">
        <f t="shared" si="1"/>
        <v>4000</v>
      </c>
      <c r="J15" s="7"/>
      <c r="K15" s="7"/>
      <c r="M15" s="28"/>
      <c r="N15" s="28"/>
      <c r="O15" s="28"/>
      <c r="P15" s="28"/>
      <c r="Q15" s="28"/>
    </row>
    <row r="16" spans="1:18" x14ac:dyDescent="0.35">
      <c r="A16" s="27">
        <v>12</v>
      </c>
      <c r="B16" s="27" t="s">
        <v>38</v>
      </c>
      <c r="C16" s="27">
        <v>10</v>
      </c>
      <c r="D16" s="27" t="s">
        <v>3</v>
      </c>
      <c r="E16" s="4">
        <f t="shared" si="0"/>
        <v>2.5</v>
      </c>
      <c r="F16" s="4">
        <v>25</v>
      </c>
      <c r="G16" s="4">
        <f t="shared" si="1"/>
        <v>62.5</v>
      </c>
      <c r="J16" s="7"/>
      <c r="K16" s="7"/>
      <c r="M16" s="28"/>
      <c r="N16" s="28"/>
      <c r="O16" s="28"/>
      <c r="P16" s="28"/>
      <c r="Q16" s="28"/>
    </row>
    <row r="17" spans="1:18" x14ac:dyDescent="0.35">
      <c r="A17" s="27">
        <v>13</v>
      </c>
      <c r="B17" s="27" t="s">
        <v>39</v>
      </c>
      <c r="C17" s="27">
        <v>10</v>
      </c>
      <c r="D17" s="27" t="s">
        <v>5</v>
      </c>
      <c r="E17" s="4">
        <f t="shared" si="0"/>
        <v>13</v>
      </c>
      <c r="F17" s="4">
        <v>25</v>
      </c>
      <c r="G17" s="4">
        <f t="shared" si="1"/>
        <v>325</v>
      </c>
      <c r="J17" s="7"/>
      <c r="K17" s="7"/>
      <c r="M17" s="28"/>
      <c r="N17" s="28"/>
      <c r="O17" s="28"/>
      <c r="P17" s="28"/>
      <c r="Q17" s="28"/>
    </row>
    <row r="18" spans="1:18" x14ac:dyDescent="0.35">
      <c r="A18" s="27">
        <v>14</v>
      </c>
      <c r="B18" s="27" t="s">
        <v>40</v>
      </c>
      <c r="C18" s="27">
        <v>10</v>
      </c>
      <c r="D18" s="27" t="s">
        <v>7</v>
      </c>
      <c r="E18" s="4">
        <f t="shared" si="0"/>
        <v>20</v>
      </c>
      <c r="F18" s="4">
        <v>25</v>
      </c>
      <c r="G18" s="4">
        <f t="shared" si="1"/>
        <v>500</v>
      </c>
      <c r="J18" s="7"/>
      <c r="K18" s="7"/>
      <c r="M18" s="28"/>
      <c r="N18" s="28"/>
      <c r="O18" s="28"/>
      <c r="P18" s="28"/>
      <c r="Q18" s="28"/>
    </row>
    <row r="19" spans="1:18" x14ac:dyDescent="0.35">
      <c r="A19" s="27">
        <v>15</v>
      </c>
      <c r="B19" s="27" t="s">
        <v>41</v>
      </c>
      <c r="C19" s="27">
        <v>10</v>
      </c>
      <c r="D19" s="27" t="s">
        <v>2</v>
      </c>
      <c r="E19" s="4">
        <f t="shared" si="0"/>
        <v>5.5</v>
      </c>
      <c r="F19" s="4">
        <v>55</v>
      </c>
      <c r="G19" s="4">
        <f t="shared" si="1"/>
        <v>302.5</v>
      </c>
      <c r="J19" s="7"/>
      <c r="K19" s="7"/>
      <c r="M19" s="29" t="s">
        <v>61</v>
      </c>
      <c r="N19" s="29"/>
      <c r="O19" s="29"/>
      <c r="P19" s="29"/>
      <c r="Q19" s="29"/>
    </row>
    <row r="20" spans="1:18" x14ac:dyDescent="0.35">
      <c r="A20" s="27">
        <v>16</v>
      </c>
      <c r="B20" s="27" t="s">
        <v>42</v>
      </c>
      <c r="C20" s="27">
        <v>10</v>
      </c>
      <c r="D20" s="27" t="s">
        <v>5</v>
      </c>
      <c r="E20" s="4">
        <f t="shared" si="0"/>
        <v>13</v>
      </c>
      <c r="F20" s="4">
        <v>130</v>
      </c>
      <c r="G20" s="4">
        <f t="shared" si="1"/>
        <v>1690</v>
      </c>
      <c r="J20" s="7"/>
      <c r="K20" s="7"/>
      <c r="M20" s="29" t="s">
        <v>62</v>
      </c>
      <c r="N20" s="29"/>
      <c r="O20" s="29"/>
      <c r="P20" s="29"/>
      <c r="Q20" s="29"/>
    </row>
    <row r="21" spans="1:18" x14ac:dyDescent="0.35">
      <c r="A21" s="27">
        <v>17</v>
      </c>
      <c r="B21" s="27" t="s">
        <v>43</v>
      </c>
      <c r="C21" s="27">
        <v>10</v>
      </c>
      <c r="D21" s="27" t="s">
        <v>5</v>
      </c>
      <c r="E21" s="4">
        <f t="shared" si="0"/>
        <v>13</v>
      </c>
      <c r="F21" s="4">
        <v>130</v>
      </c>
      <c r="G21" s="4">
        <f t="shared" si="1"/>
        <v>1690</v>
      </c>
      <c r="J21" s="7"/>
      <c r="K21" s="7"/>
    </row>
    <row r="22" spans="1:18" x14ac:dyDescent="0.35">
      <c r="A22" s="27">
        <v>18</v>
      </c>
      <c r="B22" s="27" t="s">
        <v>44</v>
      </c>
      <c r="C22" s="27">
        <v>10</v>
      </c>
      <c r="D22" s="27" t="s">
        <v>2</v>
      </c>
      <c r="E22" s="4">
        <f t="shared" si="0"/>
        <v>5.5</v>
      </c>
      <c r="F22" s="4">
        <v>55</v>
      </c>
      <c r="G22" s="4">
        <f t="shared" si="1"/>
        <v>302.5</v>
      </c>
      <c r="J22" s="7"/>
      <c r="K22" s="7"/>
    </row>
    <row r="23" spans="1:18" x14ac:dyDescent="0.35">
      <c r="A23" s="27">
        <v>19</v>
      </c>
      <c r="B23" s="27" t="s">
        <v>45</v>
      </c>
      <c r="C23" s="27">
        <v>10</v>
      </c>
      <c r="D23" s="27" t="s">
        <v>8</v>
      </c>
      <c r="E23" s="4">
        <f t="shared" si="0"/>
        <v>25</v>
      </c>
      <c r="F23" s="4">
        <v>250</v>
      </c>
      <c r="G23" s="4">
        <f t="shared" si="1"/>
        <v>6250</v>
      </c>
      <c r="J23" s="7"/>
      <c r="K23" s="7"/>
    </row>
    <row r="24" spans="1:18" x14ac:dyDescent="0.35">
      <c r="A24" s="27">
        <v>20</v>
      </c>
      <c r="B24" s="27" t="s">
        <v>55</v>
      </c>
      <c r="C24" s="27">
        <v>10</v>
      </c>
      <c r="D24" s="27" t="s">
        <v>3</v>
      </c>
      <c r="E24" s="4">
        <f t="shared" si="0"/>
        <v>2.5</v>
      </c>
      <c r="F24" s="4">
        <v>180</v>
      </c>
      <c r="G24" s="4">
        <f t="shared" si="1"/>
        <v>450</v>
      </c>
      <c r="J24" s="7"/>
      <c r="K24" s="7"/>
    </row>
    <row r="25" spans="1:18" x14ac:dyDescent="0.35">
      <c r="A25" s="27">
        <v>21</v>
      </c>
      <c r="B25" s="27"/>
      <c r="C25" s="27"/>
      <c r="D25" s="27" t="s">
        <v>7</v>
      </c>
      <c r="E25" s="4">
        <f>VLOOKUP(D25,$J$5:$K$13,2,FALSE)</f>
        <v>20</v>
      </c>
      <c r="F25" s="4" t="s">
        <v>65</v>
      </c>
      <c r="G25" s="4">
        <f t="shared" si="1"/>
        <v>0</v>
      </c>
      <c r="J25" s="7"/>
      <c r="K25" s="7"/>
    </row>
    <row r="26" spans="1:18" x14ac:dyDescent="0.35">
      <c r="A26" s="27">
        <v>22</v>
      </c>
      <c r="B26" s="27"/>
      <c r="C26" s="27"/>
      <c r="D26" s="27" t="s">
        <v>3</v>
      </c>
      <c r="E26" s="4">
        <f t="shared" si="0"/>
        <v>2.5</v>
      </c>
      <c r="F26" s="4" t="s">
        <v>65</v>
      </c>
      <c r="G26" s="4">
        <f t="shared" si="1"/>
        <v>0</v>
      </c>
      <c r="J26" s="7"/>
      <c r="K26" s="7"/>
    </row>
    <row r="27" spans="1:18" x14ac:dyDescent="0.35">
      <c r="A27" s="30" t="s">
        <v>26</v>
      </c>
      <c r="B27" s="31"/>
      <c r="C27" s="31"/>
      <c r="D27" s="32"/>
      <c r="E27" s="3"/>
      <c r="F27" s="3"/>
      <c r="G27" s="3">
        <f>SUM(G5:G26)</f>
        <v>47790</v>
      </c>
      <c r="J27" s="7"/>
      <c r="K27" s="7"/>
    </row>
    <row r="28" spans="1:18" s="7" customFormat="1" x14ac:dyDescent="0.35">
      <c r="L28" s="8"/>
      <c r="M28" s="8"/>
      <c r="N28" s="8"/>
      <c r="O28" s="8"/>
      <c r="P28" s="8"/>
      <c r="Q28" s="8"/>
      <c r="R28" s="8"/>
    </row>
    <row r="29" spans="1:18" s="7" customFormat="1" x14ac:dyDescent="0.35"/>
    <row r="30" spans="1:18" s="7" customFormat="1" x14ac:dyDescent="0.35">
      <c r="A30" s="33" t="s">
        <v>66</v>
      </c>
      <c r="B30" s="33"/>
      <c r="C30" s="33"/>
      <c r="D30" s="33"/>
      <c r="E30" s="33"/>
      <c r="F30" s="33"/>
      <c r="G30" s="33"/>
    </row>
    <row r="31" spans="1:18" s="7" customFormat="1" x14ac:dyDescent="0.35"/>
    <row r="32" spans="1:18" s="7" customFormat="1" x14ac:dyDescent="0.35"/>
    <row r="33" spans="1:18" s="7" customFormat="1" x14ac:dyDescent="0.35"/>
    <row r="34" spans="1:18" s="7" customFormat="1" x14ac:dyDescent="0.35"/>
    <row r="35" spans="1:18" s="7" customFormat="1" x14ac:dyDescent="0.35"/>
    <row r="36" spans="1:18" s="7" customFormat="1" x14ac:dyDescent="0.35">
      <c r="B36" s="34"/>
    </row>
    <row r="37" spans="1:18" s="7" customFormat="1" x14ac:dyDescent="0.35"/>
    <row r="38" spans="1:18" s="7" customFormat="1" x14ac:dyDescent="0.35"/>
    <row r="39" spans="1:18" s="7" customFormat="1" x14ac:dyDescent="0.35"/>
    <row r="40" spans="1:18" s="7" customFormat="1" x14ac:dyDescent="0.35"/>
    <row r="41" spans="1:18" s="7" customFormat="1" x14ac:dyDescent="0.35"/>
    <row r="42" spans="1:18" s="7" customFormat="1" x14ac:dyDescent="0.35">
      <c r="A42" s="35" t="s">
        <v>64</v>
      </c>
      <c r="B42" s="36"/>
      <c r="C42" s="36"/>
      <c r="D42" s="36"/>
      <c r="E42" s="36"/>
      <c r="F42" s="36"/>
      <c r="G42" s="36"/>
    </row>
    <row r="43" spans="1:18" s="7" customFormat="1" x14ac:dyDescent="0.35"/>
    <row r="44" spans="1:18" s="7" customFormat="1" x14ac:dyDescent="0.35"/>
    <row r="45" spans="1:18" s="7" customFormat="1" x14ac:dyDescent="0.35"/>
    <row r="46" spans="1:18" x14ac:dyDescent="0.35">
      <c r="L46" s="7"/>
      <c r="M46" s="7"/>
      <c r="N46" s="7"/>
      <c r="O46" s="7"/>
      <c r="P46" s="7"/>
      <c r="Q46" s="7"/>
      <c r="R46" s="7"/>
    </row>
  </sheetData>
  <sheetProtection algorithmName="SHA-512" hashValue="rZ8MYtWwXKWZiyV/jyV2ySpnJtjYmE4gX39Mq7Ln9meF7Kjhq3WxVq0cRyZ8WyjJ/MN+KK+bkSiON6nxAsgftg==" saltValue="EiavNb48w5EsvLF3eRWGYA==" spinCount="100000" sheet="1" objects="1" scenarios="1"/>
  <mergeCells count="9">
    <mergeCell ref="A27:D27"/>
    <mergeCell ref="A42:G42"/>
    <mergeCell ref="A30:G30"/>
    <mergeCell ref="A1:G1"/>
    <mergeCell ref="M2:Q2"/>
    <mergeCell ref="E2:F2"/>
    <mergeCell ref="E3:F3"/>
    <mergeCell ref="M19:Q19"/>
    <mergeCell ref="M20:Q20"/>
  </mergeCells>
  <dataValidations count="2">
    <dataValidation type="list" allowBlank="1" showInputMessage="1" showErrorMessage="1" sqref="K4" xr:uid="{069ED249-74F6-4504-BAAE-8C7B43737CE2}">
      <formula1>"Coats,A&amp;F-1, A&amp;F-2,Other"</formula1>
    </dataValidation>
    <dataValidation type="list" allowBlank="1" showInputMessage="1" showErrorMessage="1" sqref="D5:D27" xr:uid="{D122013B-8493-4EEB-8757-9A2811F0C3A0}">
      <formula1>$J$5:$J$13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Help</vt:lpstr>
      <vt:lpstr>thread-consumption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CGSLC</dc:creator>
  <cp:lastModifiedBy>Prasanta</cp:lastModifiedBy>
  <cp:lastPrinted>2020-08-08T11:20:45Z</cp:lastPrinted>
  <dcterms:created xsi:type="dcterms:W3CDTF">2015-06-01T19:44:41Z</dcterms:created>
  <dcterms:modified xsi:type="dcterms:W3CDTF">2020-08-08T11:21:18Z</dcterms:modified>
</cp:coreProperties>
</file>